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'Лист1'!$A$1:$AP$9</definedName>
  </definedNames>
  <calcPr fullCalcOnLoad="1"/>
</workbook>
</file>

<file path=xl/sharedStrings.xml><?xml version="1.0" encoding="utf-8"?>
<sst xmlns="http://schemas.openxmlformats.org/spreadsheetml/2006/main" count="82" uniqueCount="61">
  <si>
    <t>Код ГРБС</t>
  </si>
  <si>
    <t>Наименование ГРБС</t>
  </si>
  <si>
    <t>(Е) - кассовое исполнение расходов ГРБС в отчетном финансовом году</t>
  </si>
  <si>
    <t>(b) - объем бюджетных асигнований ГРБС в отчетном финансовом году согласно сводной росписи с учетом внесенных в нее изменений</t>
  </si>
  <si>
    <t>(S) - сумма изменений, вносимых в роспись расходов  и лимиты бюджетных обзятельств в ходе исполнения бюджета в отчетном финансовом году</t>
  </si>
  <si>
    <t>(Е) - кассовое исполнение расходов ГРБС в IV  квартале отчетного финансового года</t>
  </si>
  <si>
    <t>i - совокупный объем БО, распределенных ГРБС между подведомственными получателями бюджетных средств в отчетном периоде</t>
  </si>
  <si>
    <t>L - совокупный общий объем лимитов БО, доведенных финансовым управлением до ГРБС в отчетном периоде</t>
  </si>
  <si>
    <t>K - объем кредиторской задолженности с поставщиками и подрядчиками по состоянию на 1 января года, следующего за отчетным</t>
  </si>
  <si>
    <t>1) процедуры составления, ведения и утверждения бюджетных смет подведомственным получателям бюджетных средств;</t>
  </si>
  <si>
    <t>2) процедуры составления и представления расчетов к бюджетным сметам подведомственным получателям бюджетных средств;</t>
  </si>
  <si>
    <t>3) порядок ведения бюджетных смет и своевременного утверждения смет расходов</t>
  </si>
  <si>
    <t>2.6. Наличие системы электронного документооборота ГРБС с финансовым управлением</t>
  </si>
  <si>
    <t>2.7. Эффективность управления дебиторской задолженностью по расчетам с дебиторами                                P = 100 x D / R</t>
  </si>
  <si>
    <t>(D) - объем дебиторской задолженности по состоянию на 1 января года, следующего за отчетным</t>
  </si>
  <si>
    <t>(R)- кассовое исполнение по расходам</t>
  </si>
  <si>
    <t xml:space="preserve">(P)  </t>
  </si>
  <si>
    <t xml:space="preserve">Е (р) </t>
  </si>
  <si>
    <t>Е(р)=1, если правовой акт соответствует требованиям 1-3; Е(р) =0,75, если правовой акт соответствует требованиям 1-2; Е(р)=О, если правовой акт частично или совсем несоответствует требованиям</t>
  </si>
  <si>
    <t>2.2. Равновмерность расходов                                           P = (E - Eср) * 100 / Eср</t>
  </si>
  <si>
    <t>(P) -  %</t>
  </si>
  <si>
    <t>2.1. Объем неисполненных на конец отчетного финансового года бюджетных ассигнований                      P = 100 x (b - E) / b</t>
  </si>
  <si>
    <t xml:space="preserve">(P) - % </t>
  </si>
  <si>
    <t>соответствует</t>
  </si>
  <si>
    <t>ИТОГО баллов</t>
  </si>
  <si>
    <t>Балл.                    E (p) =100% 1;    Е(р) &lt; 100%  0</t>
  </si>
  <si>
    <t>Е (р) Наличие системы электронного документооборота ГРБС с финансовым управлением      (да, нет)</t>
  </si>
  <si>
    <t>Балл.                   Е(р)=1 при наличии электронного документооборота;                 Е(р)= 0 при отсутствии системы электронного документооборота</t>
  </si>
  <si>
    <t>2.8. Доля недостач и хищений денежных средств и материальных ценностей       Р = 100 х Т /О</t>
  </si>
  <si>
    <t>2.9. Объем материальных запасов                                                   P = 100 x (Z1 - Z0)</t>
  </si>
  <si>
    <t>(Т) - сумма установленных недостач и хищений денежных средств и материальных ценностей у ГРБС в отчетном финансовом году                                    (тыс. руб.)</t>
  </si>
  <si>
    <t>2.3. Распределение ГРБС лимитов БО между подведомственными получателями бюджетных средств                                                                                                      P = 100 x i / L</t>
  </si>
  <si>
    <t xml:space="preserve">1.1а Качество планирования расходов                                                         Р = 100 х S / b               </t>
  </si>
  <si>
    <t xml:space="preserve">(P) </t>
  </si>
  <si>
    <t>Администрация муниципального образования Тужинский муниципальный район</t>
  </si>
  <si>
    <t>Е(р) - %</t>
  </si>
  <si>
    <t xml:space="preserve">Исполнитель </t>
  </si>
  <si>
    <t>2.5. Качество порядка составления, утверждения и ведения бюджетных смет подведомственных ГРБС бюджетных учреждений.                                                                               Наличие правового акта  ГРБС содержащего:</t>
  </si>
  <si>
    <t>2.4.  Эффективность управления кредиторской задолженностью по расчетам с поставщиками и подрядчиками                                                                   P = 100 x K / E</t>
  </si>
  <si>
    <t>да</t>
  </si>
  <si>
    <t>Балл.                    E (p)  = 0% 1;    Е(р) &gt; 0%  0</t>
  </si>
  <si>
    <t xml:space="preserve">(P)  целевым ориентиром является значение показателя, равное нулю         </t>
  </si>
  <si>
    <t>Балл.                     E (p) &lt; =25% 1;    Е(р) &gt; 25%  0</t>
  </si>
  <si>
    <t>Муниципальное казенное учреждение районная Дума Тужинского муниципального района Кировской области</t>
  </si>
  <si>
    <t>Муниципальное казённое  учреждение "Управление образования администрации Тужинского муниципального района"</t>
  </si>
  <si>
    <t>Муниципальное казённое учреждение  "Отдел культуры администрации Тужинского муниципального района"</t>
  </si>
  <si>
    <t>Муниципальное казенное учреждение Финансовое управление администрации Тужинского муниципального района</t>
  </si>
  <si>
    <t>1.1. Количество справок о внесении изменений в сводную роспись в ходе исполнения бюджета</t>
  </si>
  <si>
    <t>Балл.                           E(p) &lt; =8 шт. 1;    Е(р)  &gt; 8 шт.  0</t>
  </si>
  <si>
    <t xml:space="preserve"> Балл.                  E &lt; Еср 1;            Е &gt; Еср 0</t>
  </si>
  <si>
    <t>Балл.                     E (p)&lt; =2,5% 1;    Е(р) &gt; 2,5%  0</t>
  </si>
  <si>
    <r>
      <rPr>
        <b/>
        <sz val="9"/>
        <rFont val="Times New Roman"/>
        <family val="1"/>
      </rPr>
      <t>Еср</t>
    </r>
    <r>
      <rPr>
        <sz val="9"/>
        <rFont val="Times New Roman"/>
        <family val="1"/>
      </rPr>
      <t xml:space="preserve"> - средний объем кассовых расходов ГРБС за I - III кварталы отчетного финансового года</t>
    </r>
  </si>
  <si>
    <t>Балл.                        E (p) &lt; =50% -1;            Е (р)  &gt; 50% -0</t>
  </si>
  <si>
    <t>(О) - стоимость основных средств (остаточная стоимость), нематериальных  активов (остаточная стоимость), материальных запасов, денежных средств, финансовых вложений (тыс.руб.)</t>
  </si>
  <si>
    <t>Балл.                     E (p) = 0 -1;          Е (р) &gt; 0 -0</t>
  </si>
  <si>
    <t>Балл.                 если Р &lt; 1= 1               если Р &gt; 21=0</t>
  </si>
  <si>
    <t>администрации Тужинского муниципального района</t>
  </si>
  <si>
    <t>Начальник Финансового управления</t>
  </si>
  <si>
    <t>Оценка качества управления финансами главных распорядителей бюджетных средств за 2018 год</t>
  </si>
  <si>
    <t>(Z0) - стоимость материальных запасов ГРБС по состоянию на 1 января отчетного финансового года, тыс. руб. (01.01.2018г.)</t>
  </si>
  <si>
    <t>(Z1) - стоимость материальных запасов ГРБС по состоянию на 1 января года, следующего за отчетным финансовым годом, тыс. руб. (01.01.2019г.)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</si>
</sst>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[$-FC19]d\ mmmm\ yyyy\ &quot;г.&quot;"/>
  </numFmts>
  <fonts count="49">
    <font>
      <sz val="10"/>
      <name val="Arial Cyr"/>
      <family val="0"/>
    </font>
    <font>
      <sz val="7"/>
      <name val="Arial Cyr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3.5"/>
      <name val="Times New Roman"/>
      <family val="1"/>
    </font>
    <font>
      <sz val="9"/>
      <name val="Times New Roman"/>
      <family val="1"/>
    </font>
    <font>
      <sz val="11"/>
      <name val="Arial Cyr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8" fillId="0" borderId="10" xfId="0" applyFont="1" applyBorder="1" applyAlignment="1">
      <alignment vertical="top" wrapText="1"/>
    </xf>
    <xf numFmtId="165" fontId="9" fillId="0" borderId="0" xfId="0" applyNumberFormat="1" applyFont="1" applyAlignment="1">
      <alignment wrapText="1"/>
    </xf>
    <xf numFmtId="0" fontId="8" fillId="33" borderId="10" xfId="0" applyFont="1" applyFill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wrapText="1"/>
    </xf>
    <xf numFmtId="3" fontId="5" fillId="33" borderId="10" xfId="0" applyNumberFormat="1" applyFont="1" applyFill="1" applyBorder="1" applyAlignment="1">
      <alignment horizontal="center" wrapText="1"/>
    </xf>
    <xf numFmtId="165" fontId="5" fillId="34" borderId="10" xfId="0" applyNumberFormat="1" applyFont="1" applyFill="1" applyBorder="1" applyAlignment="1">
      <alignment horizontal="center" wrapText="1"/>
    </xf>
    <xf numFmtId="165" fontId="5" fillId="0" borderId="10" xfId="0" applyNumberFormat="1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65" fontId="5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165" fontId="2" fillId="0" borderId="0" xfId="0" applyNumberFormat="1" applyFont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center" wrapText="1"/>
    </xf>
    <xf numFmtId="4" fontId="5" fillId="34" borderId="10" xfId="0" applyNumberFormat="1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3" fontId="8" fillId="34" borderId="10" xfId="0" applyNumberFormat="1" applyFont="1" applyFill="1" applyBorder="1" applyAlignment="1">
      <alignment horizontal="left" vertical="top" wrapText="1"/>
    </xf>
    <xf numFmtId="3" fontId="8" fillId="34" borderId="10" xfId="0" applyNumberFormat="1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vertical="top" wrapText="1"/>
    </xf>
    <xf numFmtId="0" fontId="13" fillId="34" borderId="10" xfId="0" applyFont="1" applyFill="1" applyBorder="1" applyAlignment="1">
      <alignment vertical="top" wrapText="1"/>
    </xf>
    <xf numFmtId="3" fontId="11" fillId="9" borderId="10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8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horizontal="center" vertical="top" wrapText="1"/>
    </xf>
    <xf numFmtId="0" fontId="10" fillId="9" borderId="11" xfId="0" applyFont="1" applyFill="1" applyBorder="1" applyAlignment="1">
      <alignment horizontal="center" vertical="center" wrapText="1"/>
    </xf>
    <xf numFmtId="0" fontId="10" fillId="9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6"/>
  <sheetViews>
    <sheetView tabSelected="1" view="pageBreakPreview" zoomScale="90" zoomScaleNormal="70" zoomScaleSheetLayoutView="90" zoomScalePageLayoutView="0" workbookViewId="0" topLeftCell="A1">
      <selection activeCell="U7" sqref="U7"/>
    </sheetView>
  </sheetViews>
  <sheetFormatPr defaultColWidth="9.00390625" defaultRowHeight="12.75"/>
  <cols>
    <col min="1" max="1" width="5.25390625" style="1" customWidth="1"/>
    <col min="2" max="2" width="30.625" style="1" customWidth="1"/>
    <col min="3" max="3" width="10.125" style="1" customWidth="1"/>
    <col min="4" max="4" width="11.00390625" style="1" customWidth="1"/>
    <col min="5" max="5" width="6.875" style="3" customWidth="1"/>
    <col min="6" max="6" width="14.00390625" style="3" customWidth="1"/>
    <col min="7" max="7" width="14.25390625" style="3" customWidth="1"/>
    <col min="8" max="8" width="8.75390625" style="3" customWidth="1"/>
    <col min="9" max="9" width="7.75390625" style="3" customWidth="1"/>
    <col min="10" max="10" width="13.375" style="3" customWidth="1"/>
    <col min="11" max="11" width="11.25390625" style="3" customWidth="1"/>
    <col min="12" max="12" width="12.875" style="3" customWidth="1"/>
    <col min="13" max="13" width="9.75390625" style="3" customWidth="1"/>
    <col min="14" max="14" width="10.875" style="1" customWidth="1"/>
    <col min="15" max="15" width="7.75390625" style="1" customWidth="1"/>
    <col min="16" max="16" width="7.625" style="1" customWidth="1"/>
    <col min="17" max="17" width="11.375" style="1" customWidth="1"/>
    <col min="18" max="18" width="12.875" style="1" customWidth="1"/>
    <col min="19" max="19" width="8.00390625" style="1" customWidth="1"/>
    <col min="20" max="20" width="8.25390625" style="1" customWidth="1"/>
    <col min="21" max="21" width="9.125" style="1" customWidth="1"/>
    <col min="22" max="22" width="10.00390625" style="1" customWidth="1"/>
    <col min="23" max="23" width="9.125" style="1" customWidth="1"/>
    <col min="24" max="24" width="12.375" style="1" customWidth="1"/>
    <col min="25" max="25" width="12.625" style="1" customWidth="1"/>
    <col min="26" max="26" width="13.00390625" style="1" customWidth="1"/>
    <col min="27" max="27" width="7.375" style="1" customWidth="1"/>
    <col min="28" max="28" width="8.00390625" style="1" customWidth="1"/>
    <col min="29" max="29" width="10.00390625" style="1" customWidth="1"/>
    <col min="30" max="30" width="8.00390625" style="1" customWidth="1"/>
    <col min="31" max="31" width="10.75390625" style="1" customWidth="1"/>
    <col min="32" max="32" width="10.875" style="1" customWidth="1"/>
    <col min="33" max="33" width="8.25390625" style="1" customWidth="1"/>
    <col min="34" max="34" width="9.25390625" style="1" customWidth="1"/>
    <col min="35" max="35" width="11.75390625" style="1" customWidth="1"/>
    <col min="36" max="36" width="13.75390625" style="1" customWidth="1"/>
    <col min="37" max="37" width="8.375" style="1" customWidth="1"/>
    <col min="38" max="38" width="10.25390625" style="1" customWidth="1"/>
    <col min="39" max="40" width="12.875" style="1" customWidth="1"/>
    <col min="41" max="41" width="8.625" style="1" customWidth="1"/>
    <col min="42" max="42" width="10.75390625" style="1" customWidth="1"/>
    <col min="43" max="16384" width="9.125" style="1" customWidth="1"/>
  </cols>
  <sheetData>
    <row r="1" spans="1:17" ht="24.75" customHeight="1">
      <c r="A1" s="12"/>
      <c r="B1" s="12"/>
      <c r="C1" s="12"/>
      <c r="D1" s="12"/>
      <c r="E1" s="48" t="s">
        <v>58</v>
      </c>
      <c r="F1" s="48"/>
      <c r="G1" s="48"/>
      <c r="H1" s="48"/>
      <c r="I1" s="48"/>
      <c r="J1" s="48"/>
      <c r="K1" s="48"/>
      <c r="L1" s="48"/>
      <c r="M1" s="48"/>
      <c r="N1" s="48"/>
      <c r="O1" s="48"/>
      <c r="P1" s="12"/>
      <c r="Q1" s="12"/>
    </row>
    <row r="2" spans="5:15" ht="8.25" customHeight="1"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85" s="2" customFormat="1" ht="75" customHeight="1">
      <c r="A3" s="36" t="s">
        <v>0</v>
      </c>
      <c r="B3" s="37" t="s">
        <v>1</v>
      </c>
      <c r="C3" s="39" t="s">
        <v>47</v>
      </c>
      <c r="D3" s="41"/>
      <c r="E3" s="39" t="s">
        <v>32</v>
      </c>
      <c r="F3" s="40"/>
      <c r="G3" s="40"/>
      <c r="H3" s="41"/>
      <c r="I3" s="39" t="s">
        <v>21</v>
      </c>
      <c r="J3" s="40"/>
      <c r="K3" s="40"/>
      <c r="L3" s="41"/>
      <c r="M3" s="39" t="s">
        <v>19</v>
      </c>
      <c r="N3" s="40"/>
      <c r="O3" s="40"/>
      <c r="P3" s="39" t="s">
        <v>31</v>
      </c>
      <c r="Q3" s="40"/>
      <c r="R3" s="40"/>
      <c r="S3" s="41"/>
      <c r="T3" s="39" t="s">
        <v>38</v>
      </c>
      <c r="U3" s="40"/>
      <c r="V3" s="40"/>
      <c r="W3" s="41"/>
      <c r="X3" s="39" t="s">
        <v>37</v>
      </c>
      <c r="Y3" s="40"/>
      <c r="Z3" s="40"/>
      <c r="AA3" s="41"/>
      <c r="AB3" s="39" t="s">
        <v>12</v>
      </c>
      <c r="AC3" s="40"/>
      <c r="AD3" s="39" t="s">
        <v>13</v>
      </c>
      <c r="AE3" s="40"/>
      <c r="AF3" s="40"/>
      <c r="AG3" s="41"/>
      <c r="AH3" s="44" t="s">
        <v>28</v>
      </c>
      <c r="AI3" s="45"/>
      <c r="AJ3" s="45"/>
      <c r="AK3" s="46"/>
      <c r="AL3" s="47" t="s">
        <v>29</v>
      </c>
      <c r="AM3" s="47"/>
      <c r="AN3" s="47"/>
      <c r="AO3" s="47"/>
      <c r="AP3" s="42" t="s">
        <v>24</v>
      </c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</row>
    <row r="4" spans="1:85" ht="207.75" customHeight="1">
      <c r="A4" s="36"/>
      <c r="B4" s="38"/>
      <c r="C4" s="5" t="s">
        <v>33</v>
      </c>
      <c r="D4" s="11" t="s">
        <v>48</v>
      </c>
      <c r="E4" s="5" t="s">
        <v>20</v>
      </c>
      <c r="F4" s="6" t="s">
        <v>4</v>
      </c>
      <c r="G4" s="29" t="s">
        <v>3</v>
      </c>
      <c r="H4" s="11" t="s">
        <v>42</v>
      </c>
      <c r="I4" s="6" t="s">
        <v>20</v>
      </c>
      <c r="J4" s="29" t="s">
        <v>3</v>
      </c>
      <c r="K4" s="29" t="s">
        <v>2</v>
      </c>
      <c r="L4" s="11" t="s">
        <v>50</v>
      </c>
      <c r="M4" s="29" t="s">
        <v>5</v>
      </c>
      <c r="N4" s="30" t="s">
        <v>51</v>
      </c>
      <c r="O4" s="11" t="s">
        <v>49</v>
      </c>
      <c r="P4" s="6" t="s">
        <v>22</v>
      </c>
      <c r="Q4" s="31" t="s">
        <v>6</v>
      </c>
      <c r="R4" s="31" t="s">
        <v>7</v>
      </c>
      <c r="S4" s="11" t="s">
        <v>25</v>
      </c>
      <c r="T4" s="6" t="s">
        <v>35</v>
      </c>
      <c r="U4" s="31" t="s">
        <v>8</v>
      </c>
      <c r="V4" s="29" t="s">
        <v>2</v>
      </c>
      <c r="W4" s="11" t="s">
        <v>40</v>
      </c>
      <c r="X4" s="31" t="s">
        <v>9</v>
      </c>
      <c r="Y4" s="31" t="s">
        <v>10</v>
      </c>
      <c r="Z4" s="31" t="s">
        <v>11</v>
      </c>
      <c r="AA4" s="11" t="s">
        <v>18</v>
      </c>
      <c r="AB4" s="9" t="s">
        <v>26</v>
      </c>
      <c r="AC4" s="11" t="s">
        <v>27</v>
      </c>
      <c r="AD4" s="6" t="s">
        <v>17</v>
      </c>
      <c r="AE4" s="31" t="s">
        <v>14</v>
      </c>
      <c r="AF4" s="31" t="s">
        <v>15</v>
      </c>
      <c r="AG4" s="11" t="s">
        <v>52</v>
      </c>
      <c r="AH4" s="14" t="s">
        <v>41</v>
      </c>
      <c r="AI4" s="31" t="s">
        <v>30</v>
      </c>
      <c r="AJ4" s="32" t="s">
        <v>53</v>
      </c>
      <c r="AK4" s="11" t="s">
        <v>54</v>
      </c>
      <c r="AL4" s="6" t="s">
        <v>16</v>
      </c>
      <c r="AM4" s="9" t="s">
        <v>59</v>
      </c>
      <c r="AN4" s="9" t="s">
        <v>60</v>
      </c>
      <c r="AO4" s="11" t="s">
        <v>55</v>
      </c>
      <c r="AP4" s="43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</row>
    <row r="5" spans="1:85" ht="51.75">
      <c r="A5" s="13">
        <v>904</v>
      </c>
      <c r="B5" s="24" t="s">
        <v>43</v>
      </c>
      <c r="C5" s="15">
        <v>3</v>
      </c>
      <c r="D5" s="16">
        <v>1</v>
      </c>
      <c r="E5" s="17">
        <f>100*F5/G5</f>
        <v>1.5997490589711416</v>
      </c>
      <c r="F5" s="18">
        <v>10.2</v>
      </c>
      <c r="G5" s="18">
        <v>637.6</v>
      </c>
      <c r="H5" s="16">
        <v>1</v>
      </c>
      <c r="I5" s="17">
        <f>100*(J5-K5)/J5</f>
        <v>0</v>
      </c>
      <c r="J5" s="18">
        <v>637.6</v>
      </c>
      <c r="K5" s="18">
        <v>637.6</v>
      </c>
      <c r="L5" s="16">
        <v>1</v>
      </c>
      <c r="M5" s="17">
        <v>108.3</v>
      </c>
      <c r="N5" s="17">
        <v>216.1</v>
      </c>
      <c r="O5" s="16">
        <v>1</v>
      </c>
      <c r="P5" s="15">
        <f>100*Q5/R5</f>
        <v>100</v>
      </c>
      <c r="Q5" s="18">
        <v>637.6</v>
      </c>
      <c r="R5" s="18">
        <v>637.6</v>
      </c>
      <c r="S5" s="16">
        <v>1</v>
      </c>
      <c r="T5" s="22">
        <f>100*U5/V5</f>
        <v>0</v>
      </c>
      <c r="U5" s="28">
        <v>0</v>
      </c>
      <c r="V5" s="18">
        <v>637.6</v>
      </c>
      <c r="W5" s="19">
        <v>0</v>
      </c>
      <c r="X5" s="20" t="s">
        <v>23</v>
      </c>
      <c r="Y5" s="20" t="s">
        <v>23</v>
      </c>
      <c r="Z5" s="20" t="s">
        <v>23</v>
      </c>
      <c r="AA5" s="19">
        <v>1</v>
      </c>
      <c r="AB5" s="28" t="s">
        <v>39</v>
      </c>
      <c r="AC5" s="19">
        <v>1</v>
      </c>
      <c r="AD5" s="18">
        <f>100*AE5/AF5</f>
        <v>4.360100376411543</v>
      </c>
      <c r="AE5" s="17">
        <v>27.8</v>
      </c>
      <c r="AF5" s="18">
        <v>637.6</v>
      </c>
      <c r="AG5" s="16">
        <v>1</v>
      </c>
      <c r="AH5" s="21" t="e">
        <f>100*AI5/AJ5</f>
        <v>#DIV/0!</v>
      </c>
      <c r="AI5" s="18">
        <v>0</v>
      </c>
      <c r="AJ5" s="18">
        <v>0</v>
      </c>
      <c r="AK5" s="16">
        <v>1</v>
      </c>
      <c r="AL5" s="18" t="e">
        <f>AM5/AN5</f>
        <v>#DIV/0!</v>
      </c>
      <c r="AM5" s="17">
        <v>0</v>
      </c>
      <c r="AN5" s="17">
        <v>0</v>
      </c>
      <c r="AO5" s="16">
        <v>1</v>
      </c>
      <c r="AP5" s="33">
        <f>H5+L5+O5+S5+W5+AA5+AC5+AG5+AK5+AO5</f>
        <v>9</v>
      </c>
      <c r="AQ5" s="10"/>
      <c r="AR5" s="10"/>
      <c r="AS5" s="10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</row>
    <row r="6" spans="1:85" ht="64.5">
      <c r="A6" s="4">
        <v>906</v>
      </c>
      <c r="B6" s="24" t="s">
        <v>44</v>
      </c>
      <c r="C6" s="15">
        <v>63</v>
      </c>
      <c r="D6" s="16">
        <v>0</v>
      </c>
      <c r="E6" s="17">
        <f>100*F6/G6</f>
        <v>8.683955745083402</v>
      </c>
      <c r="F6" s="18">
        <v>4700</v>
      </c>
      <c r="G6" s="18">
        <v>54122.8</v>
      </c>
      <c r="H6" s="16">
        <v>1</v>
      </c>
      <c r="I6" s="18">
        <f>100*(J6-K6)/J6</f>
        <v>1.2889207505894111</v>
      </c>
      <c r="J6" s="18">
        <v>54122.8</v>
      </c>
      <c r="K6" s="18">
        <v>53425.2</v>
      </c>
      <c r="L6" s="16">
        <v>1</v>
      </c>
      <c r="M6" s="17">
        <v>11067.8</v>
      </c>
      <c r="N6" s="17">
        <v>13087.7</v>
      </c>
      <c r="O6" s="16">
        <v>1</v>
      </c>
      <c r="P6" s="15">
        <f>100*Q6/R6</f>
        <v>100</v>
      </c>
      <c r="Q6" s="18">
        <v>54122.8</v>
      </c>
      <c r="R6" s="18">
        <v>54122.8</v>
      </c>
      <c r="S6" s="16">
        <v>1</v>
      </c>
      <c r="T6" s="22">
        <f>100*U6/V6</f>
        <v>1.5049077963208375</v>
      </c>
      <c r="U6" s="15">
        <v>804</v>
      </c>
      <c r="V6" s="18">
        <v>53425.2</v>
      </c>
      <c r="W6" s="19">
        <v>0</v>
      </c>
      <c r="X6" s="20" t="s">
        <v>23</v>
      </c>
      <c r="Y6" s="20" t="s">
        <v>23</v>
      </c>
      <c r="Z6" s="20" t="s">
        <v>23</v>
      </c>
      <c r="AA6" s="19">
        <v>1</v>
      </c>
      <c r="AB6" s="15" t="s">
        <v>39</v>
      </c>
      <c r="AC6" s="19">
        <v>1</v>
      </c>
      <c r="AD6" s="26">
        <f>100*AE6/AF6</f>
        <v>0.6401473461961771</v>
      </c>
      <c r="AE6" s="18">
        <v>342</v>
      </c>
      <c r="AF6" s="18">
        <v>53425.2</v>
      </c>
      <c r="AG6" s="16">
        <v>1</v>
      </c>
      <c r="AH6" s="21">
        <v>0</v>
      </c>
      <c r="AI6" s="18">
        <v>0</v>
      </c>
      <c r="AJ6" s="18">
        <v>59550</v>
      </c>
      <c r="AK6" s="16">
        <v>1</v>
      </c>
      <c r="AL6" s="18">
        <f>AM6/AN6</f>
        <v>1.4465657741559952</v>
      </c>
      <c r="AM6" s="18">
        <v>1242.6</v>
      </c>
      <c r="AN6" s="18">
        <v>859</v>
      </c>
      <c r="AO6" s="16">
        <v>0</v>
      </c>
      <c r="AP6" s="33">
        <f>H6+L6+O6+S6+W6+AA6+AC6+AG6+AK6+AO6</f>
        <v>8</v>
      </c>
      <c r="AQ6" s="10"/>
      <c r="AR6" s="10"/>
      <c r="AS6" s="10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</row>
    <row r="7" spans="1:85" ht="51.75">
      <c r="A7" s="4">
        <v>907</v>
      </c>
      <c r="B7" s="24" t="s">
        <v>45</v>
      </c>
      <c r="C7" s="15">
        <v>36</v>
      </c>
      <c r="D7" s="16">
        <v>0</v>
      </c>
      <c r="E7" s="17">
        <f>100*F7/G7</f>
        <v>22.119767599536868</v>
      </c>
      <c r="F7" s="18">
        <v>6361.8</v>
      </c>
      <c r="G7" s="18">
        <v>28760.7</v>
      </c>
      <c r="H7" s="16">
        <v>1</v>
      </c>
      <c r="I7" s="18">
        <f>100*(J7-K7)/J7</f>
        <v>0.9401718317009025</v>
      </c>
      <c r="J7" s="18">
        <v>28760.7</v>
      </c>
      <c r="K7" s="18">
        <v>28490.3</v>
      </c>
      <c r="L7" s="16">
        <v>1</v>
      </c>
      <c r="M7" s="17">
        <v>5082.7</v>
      </c>
      <c r="N7" s="17">
        <v>4831.8</v>
      </c>
      <c r="O7" s="16">
        <v>0</v>
      </c>
      <c r="P7" s="15">
        <f>100*Q7/R7</f>
        <v>100</v>
      </c>
      <c r="Q7" s="18">
        <v>28760.7</v>
      </c>
      <c r="R7" s="18">
        <v>28760.7</v>
      </c>
      <c r="S7" s="16">
        <v>1</v>
      </c>
      <c r="T7" s="22">
        <f>100*U7/V7</f>
        <v>1.132315209036058</v>
      </c>
      <c r="U7" s="15">
        <v>322.6</v>
      </c>
      <c r="V7" s="18">
        <v>28490.3</v>
      </c>
      <c r="W7" s="19">
        <v>0</v>
      </c>
      <c r="X7" s="20" t="s">
        <v>23</v>
      </c>
      <c r="Y7" s="20" t="s">
        <v>23</v>
      </c>
      <c r="Z7" s="20" t="s">
        <v>23</v>
      </c>
      <c r="AA7" s="19">
        <v>1</v>
      </c>
      <c r="AB7" s="15" t="s">
        <v>39</v>
      </c>
      <c r="AC7" s="19">
        <v>1</v>
      </c>
      <c r="AD7" s="18">
        <f>100*AE7/AF7</f>
        <v>0</v>
      </c>
      <c r="AE7" s="18">
        <v>0</v>
      </c>
      <c r="AF7" s="18">
        <v>28490.3</v>
      </c>
      <c r="AG7" s="16">
        <v>1</v>
      </c>
      <c r="AH7" s="21">
        <f>100*AI7/AJ7</f>
        <v>0</v>
      </c>
      <c r="AI7" s="17">
        <v>0</v>
      </c>
      <c r="AJ7" s="17">
        <v>2277.7</v>
      </c>
      <c r="AK7" s="16">
        <v>1</v>
      </c>
      <c r="AL7" s="18">
        <f>AM7/AN7</f>
        <v>0.643009768009768</v>
      </c>
      <c r="AM7" s="17">
        <v>421.3</v>
      </c>
      <c r="AN7" s="17">
        <v>655.2</v>
      </c>
      <c r="AO7" s="16">
        <v>1</v>
      </c>
      <c r="AP7" s="33">
        <f>H7+L7+O7+S7+W7+AA7+AC7+AG7+AK7+AO7</f>
        <v>8</v>
      </c>
      <c r="AQ7" s="10"/>
      <c r="AR7" s="10"/>
      <c r="AS7" s="10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</row>
    <row r="8" spans="1:85" ht="63.75">
      <c r="A8" s="4">
        <v>912</v>
      </c>
      <c r="B8" s="25" t="s">
        <v>46</v>
      </c>
      <c r="C8" s="15">
        <v>19</v>
      </c>
      <c r="D8" s="16">
        <v>0</v>
      </c>
      <c r="E8" s="17">
        <f>100*F8/G8</f>
        <v>2.896803736050461</v>
      </c>
      <c r="F8" s="18">
        <v>382.1</v>
      </c>
      <c r="G8" s="18">
        <v>13190.4</v>
      </c>
      <c r="H8" s="16">
        <v>1</v>
      </c>
      <c r="I8" s="18">
        <f>100*(J8-K8)/J8</f>
        <v>0.5867903930130977</v>
      </c>
      <c r="J8" s="18">
        <v>13190.4</v>
      </c>
      <c r="K8" s="18">
        <v>13113</v>
      </c>
      <c r="L8" s="16">
        <v>1</v>
      </c>
      <c r="M8" s="17">
        <v>3091.9</v>
      </c>
      <c r="N8" s="17">
        <v>4184</v>
      </c>
      <c r="O8" s="16">
        <v>1</v>
      </c>
      <c r="P8" s="15">
        <f>100*Q8/R8</f>
        <v>100</v>
      </c>
      <c r="Q8" s="18">
        <v>13190.4</v>
      </c>
      <c r="R8" s="18">
        <v>13190.4</v>
      </c>
      <c r="S8" s="16">
        <v>1</v>
      </c>
      <c r="T8" s="22">
        <f>100*U8/V8</f>
        <v>0.012201631968275757</v>
      </c>
      <c r="U8" s="15">
        <v>1.6</v>
      </c>
      <c r="V8" s="18">
        <v>13113</v>
      </c>
      <c r="W8" s="19">
        <v>1</v>
      </c>
      <c r="X8" s="20" t="s">
        <v>23</v>
      </c>
      <c r="Y8" s="20" t="s">
        <v>23</v>
      </c>
      <c r="Z8" s="20" t="s">
        <v>23</v>
      </c>
      <c r="AA8" s="19">
        <v>1</v>
      </c>
      <c r="AB8" s="15" t="s">
        <v>39</v>
      </c>
      <c r="AC8" s="19">
        <v>1</v>
      </c>
      <c r="AD8" s="18">
        <f>100*AE8/AF8</f>
        <v>0</v>
      </c>
      <c r="AE8" s="18">
        <v>0</v>
      </c>
      <c r="AF8" s="18">
        <v>13113</v>
      </c>
      <c r="AG8" s="16">
        <v>1</v>
      </c>
      <c r="AH8" s="21" t="e">
        <f>100*AI8/AJ8</f>
        <v>#DIV/0!</v>
      </c>
      <c r="AI8" s="18">
        <v>0</v>
      </c>
      <c r="AJ8" s="18">
        <v>0</v>
      </c>
      <c r="AK8" s="16">
        <v>1</v>
      </c>
      <c r="AL8" s="18" t="e">
        <f>AM8/AN8</f>
        <v>#DIV/0!</v>
      </c>
      <c r="AM8" s="27">
        <v>0</v>
      </c>
      <c r="AN8" s="17">
        <v>0</v>
      </c>
      <c r="AO8" s="16">
        <v>1</v>
      </c>
      <c r="AP8" s="33">
        <f>H8+L8+O8+S8+W8+AA8+AC8+AG8+AK8+AO8</f>
        <v>10</v>
      </c>
      <c r="AQ8" s="10"/>
      <c r="AR8" s="10"/>
      <c r="AS8" s="10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</row>
    <row r="9" spans="1:85" ht="37.5" customHeight="1">
      <c r="A9" s="4">
        <v>936</v>
      </c>
      <c r="B9" s="24" t="s">
        <v>34</v>
      </c>
      <c r="C9" s="15">
        <v>29</v>
      </c>
      <c r="D9" s="16">
        <v>0</v>
      </c>
      <c r="E9" s="18">
        <f>100*F9/G9</f>
        <v>7.088891983898845</v>
      </c>
      <c r="F9" s="18">
        <v>3104.8</v>
      </c>
      <c r="G9" s="18">
        <v>43798.1</v>
      </c>
      <c r="H9" s="16">
        <v>1</v>
      </c>
      <c r="I9" s="17">
        <f>100*(J9-K9)/J9</f>
        <v>2.6010260719072225</v>
      </c>
      <c r="J9" s="18">
        <v>43798.1</v>
      </c>
      <c r="K9" s="18">
        <v>42658.9</v>
      </c>
      <c r="L9" s="16">
        <v>0</v>
      </c>
      <c r="M9" s="17">
        <v>12512.9</v>
      </c>
      <c r="N9" s="17">
        <v>13407.8</v>
      </c>
      <c r="O9" s="16">
        <v>1</v>
      </c>
      <c r="P9" s="15">
        <f>100*Q9/R9</f>
        <v>100</v>
      </c>
      <c r="Q9" s="18">
        <v>43798.1</v>
      </c>
      <c r="R9" s="18">
        <v>43798.1</v>
      </c>
      <c r="S9" s="16">
        <v>1</v>
      </c>
      <c r="T9" s="22">
        <f>100*U9/V9</f>
        <v>1.217565384948979</v>
      </c>
      <c r="U9" s="17">
        <v>519.4</v>
      </c>
      <c r="V9" s="18">
        <v>42658.9</v>
      </c>
      <c r="W9" s="19">
        <v>0</v>
      </c>
      <c r="X9" s="20" t="s">
        <v>23</v>
      </c>
      <c r="Y9" s="20" t="s">
        <v>23</v>
      </c>
      <c r="Z9" s="20" t="s">
        <v>23</v>
      </c>
      <c r="AA9" s="19">
        <v>1</v>
      </c>
      <c r="AB9" s="28" t="s">
        <v>39</v>
      </c>
      <c r="AC9" s="19">
        <v>1</v>
      </c>
      <c r="AD9" s="18">
        <f>100*AE9/AF9</f>
        <v>0.2123824102356132</v>
      </c>
      <c r="AE9" s="17">
        <v>90.6</v>
      </c>
      <c r="AF9" s="18">
        <v>42658.9</v>
      </c>
      <c r="AG9" s="16">
        <v>1</v>
      </c>
      <c r="AH9" s="21">
        <f>100*AI9/AJ9</f>
        <v>0</v>
      </c>
      <c r="AI9" s="18">
        <v>0</v>
      </c>
      <c r="AJ9" s="17">
        <v>1407.5</v>
      </c>
      <c r="AK9" s="16">
        <v>1</v>
      </c>
      <c r="AL9" s="18">
        <f>AM9/AN9</f>
        <v>0.30456852791878175</v>
      </c>
      <c r="AM9" s="18">
        <v>12</v>
      </c>
      <c r="AN9" s="17">
        <v>39.4</v>
      </c>
      <c r="AO9" s="16">
        <v>1</v>
      </c>
      <c r="AP9" s="33">
        <f>H9+L9+O9+S9+W9+AA9+AC9+AG9+AK9+AO9</f>
        <v>8</v>
      </c>
      <c r="AQ9" s="10"/>
      <c r="AR9" s="10"/>
      <c r="AS9" s="10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</row>
    <row r="10" spans="10:85" ht="14.25">
      <c r="J10" s="23"/>
      <c r="K10" s="2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</row>
    <row r="11" spans="1:12" ht="16.5">
      <c r="A11" s="50" t="s">
        <v>57</v>
      </c>
      <c r="B11" s="50"/>
      <c r="C11" s="50"/>
      <c r="E11" s="1"/>
      <c r="F11" s="1"/>
      <c r="G11" s="1"/>
      <c r="H11" s="34"/>
      <c r="I11" s="34"/>
      <c r="J11" s="34"/>
      <c r="K11" s="34"/>
      <c r="L11" s="35"/>
    </row>
    <row r="12" spans="1:12" ht="15.75" customHeight="1">
      <c r="A12" s="50" t="s">
        <v>56</v>
      </c>
      <c r="B12" s="50"/>
      <c r="C12" s="50"/>
      <c r="D12" s="50"/>
      <c r="E12" s="1"/>
      <c r="F12" s="1"/>
      <c r="G12" s="1"/>
      <c r="H12" s="1"/>
      <c r="I12" s="34"/>
      <c r="J12" s="51"/>
      <c r="K12" s="51"/>
      <c r="L12" s="51"/>
    </row>
    <row r="13" spans="5:12" ht="9.75" customHeight="1">
      <c r="E13" s="34"/>
      <c r="F13" s="34"/>
      <c r="G13" s="34"/>
      <c r="H13" s="34"/>
      <c r="I13" s="34"/>
      <c r="J13" s="34"/>
      <c r="K13" s="34"/>
      <c r="L13" s="35"/>
    </row>
    <row r="14" spans="5:12" ht="17.25" customHeight="1">
      <c r="E14" s="1"/>
      <c r="F14" s="1"/>
      <c r="G14" s="1"/>
      <c r="H14" s="1"/>
      <c r="I14" s="50"/>
      <c r="J14" s="50"/>
      <c r="K14" s="50"/>
      <c r="L14" s="35"/>
    </row>
    <row r="15" spans="1:12" ht="31.5" customHeight="1">
      <c r="A15" s="50" t="s">
        <v>36</v>
      </c>
      <c r="B15" s="50"/>
      <c r="C15" s="50"/>
      <c r="D15" s="50"/>
      <c r="E15" s="34"/>
      <c r="F15" s="34"/>
      <c r="G15" s="34"/>
      <c r="H15" s="34"/>
      <c r="I15" s="35"/>
      <c r="J15" s="35"/>
      <c r="K15" s="35"/>
      <c r="L15" s="35"/>
    </row>
    <row r="16" spans="5:12" ht="18.75" customHeight="1">
      <c r="E16" s="50"/>
      <c r="F16" s="50"/>
      <c r="G16" s="50"/>
      <c r="H16" s="50"/>
      <c r="I16" s="50"/>
      <c r="J16" s="50"/>
      <c r="K16" s="35"/>
      <c r="L16" s="35"/>
    </row>
  </sheetData>
  <sheetProtection/>
  <mergeCells count="22">
    <mergeCell ref="E16:J16"/>
    <mergeCell ref="A11:C11"/>
    <mergeCell ref="A15:D15"/>
    <mergeCell ref="I14:K14"/>
    <mergeCell ref="A12:D12"/>
    <mergeCell ref="J12:L12"/>
    <mergeCell ref="E1:O1"/>
    <mergeCell ref="E2:O2"/>
    <mergeCell ref="M3:O3"/>
    <mergeCell ref="X3:AA3"/>
    <mergeCell ref="T3:W3"/>
    <mergeCell ref="P3:S3"/>
    <mergeCell ref="A3:A4"/>
    <mergeCell ref="B3:B4"/>
    <mergeCell ref="E3:H3"/>
    <mergeCell ref="I3:L3"/>
    <mergeCell ref="C3:D3"/>
    <mergeCell ref="AP3:AP4"/>
    <mergeCell ref="AH3:AK3"/>
    <mergeCell ref="AL3:AO3"/>
    <mergeCell ref="AD3:AG3"/>
    <mergeCell ref="AB3:AC3"/>
  </mergeCells>
  <printOptions headings="1"/>
  <pageMargins left="0.7874015748031497" right="0.3937007874015748" top="1.1023622047244095" bottom="0.4330708661417323" header="0.5118110236220472" footer="0.3937007874015748"/>
  <pageSetup fitToWidth="22" fitToHeight="1" horizontalDpi="600" verticalDpi="600" orientation="landscape" pageOrder="overThenDown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user33</dc:creator>
  <cp:keywords/>
  <dc:description/>
  <cp:lastModifiedBy>Людмила Петровна</cp:lastModifiedBy>
  <cp:lastPrinted>2018-04-19T07:46:09Z</cp:lastPrinted>
  <dcterms:created xsi:type="dcterms:W3CDTF">2007-01-15T10:54:55Z</dcterms:created>
  <dcterms:modified xsi:type="dcterms:W3CDTF">2019-06-25T11:27:38Z</dcterms:modified>
  <cp:category/>
  <cp:version/>
  <cp:contentType/>
  <cp:contentStatus/>
</cp:coreProperties>
</file>